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igizonu.sharepoint.com/sites/TeamWE/Gedeelde documenten/General/02. WE methodiek/Sjablonen W&amp;E (publiek)/1. Literatuur/"/>
    </mc:Choice>
  </mc:AlternateContent>
  <xr:revisionPtr revIDLastSave="14" documentId="8_{986B8C45-49F9-8F4F-A7B3-08A6E2718E1A}" xr6:coauthVersionLast="47" xr6:coauthVersionMax="47" xr10:uidLastSave="{ED308A45-6E2E-7C42-B279-E23104C0BCC0}"/>
  <bookViews>
    <workbookView xWindow="0" yWindow="740" windowWidth="33600" windowHeight="17460" xr2:uid="{A14DEB94-0A4B-8F40-BAE9-BB0CB7DC2963}"/>
  </bookViews>
  <sheets>
    <sheet name="Blad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6" i="1" l="1"/>
  <c r="R66" i="1"/>
  <c r="Q66" i="1"/>
  <c r="P66" i="1"/>
  <c r="O66" i="1"/>
  <c r="N66" i="1"/>
  <c r="S65" i="1"/>
  <c r="R65" i="1"/>
  <c r="Q65" i="1"/>
  <c r="P65" i="1"/>
  <c r="O65" i="1"/>
  <c r="N65" i="1"/>
  <c r="H50" i="1"/>
  <c r="G50" i="1"/>
  <c r="F50" i="1"/>
  <c r="E50" i="1"/>
  <c r="D50" i="1"/>
  <c r="G49" i="1"/>
  <c r="F49" i="1"/>
  <c r="E49" i="1"/>
  <c r="D49" i="1"/>
  <c r="E48" i="1"/>
  <c r="D48" i="1"/>
  <c r="J47" i="1"/>
  <c r="D47" i="1"/>
  <c r="I46" i="1"/>
  <c r="D46" i="1"/>
  <c r="D45" i="1"/>
  <c r="D44" i="1"/>
  <c r="D43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J50" i="1"/>
  <c r="J49" i="1"/>
  <c r="J48" i="1"/>
  <c r="J46" i="1"/>
  <c r="F36" i="1"/>
  <c r="J45" i="1" s="1"/>
  <c r="E36" i="1"/>
  <c r="J44" i="1" s="1"/>
  <c r="D36" i="1"/>
  <c r="J43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I50" i="1"/>
  <c r="I49" i="1"/>
  <c r="I48" i="1"/>
  <c r="I47" i="1"/>
  <c r="F29" i="1"/>
  <c r="I45" i="1" s="1"/>
  <c r="E29" i="1"/>
  <c r="I44" i="1" s="1"/>
  <c r="D29" i="1"/>
  <c r="I43" i="1" s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H49" i="1"/>
  <c r="H48" i="1"/>
  <c r="H47" i="1"/>
  <c r="H46" i="1"/>
  <c r="F25" i="1"/>
  <c r="H45" i="1" s="1"/>
  <c r="E25" i="1"/>
  <c r="H44" i="1" s="1"/>
  <c r="D25" i="1"/>
  <c r="H43" i="1" s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G48" i="1"/>
  <c r="G47" i="1"/>
  <c r="G46" i="1"/>
  <c r="F21" i="1"/>
  <c r="G45" i="1" s="1"/>
  <c r="E21" i="1"/>
  <c r="G44" i="1" s="1"/>
  <c r="D21" i="1"/>
  <c r="G43" i="1" s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F48" i="1"/>
  <c r="F47" i="1"/>
  <c r="F46" i="1"/>
  <c r="F18" i="1"/>
  <c r="F45" i="1" s="1"/>
  <c r="E18" i="1"/>
  <c r="F44" i="1" s="1"/>
  <c r="D18" i="1"/>
  <c r="F43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E47" i="1"/>
  <c r="E46" i="1"/>
  <c r="F9" i="1"/>
  <c r="E45" i="1" s="1"/>
  <c r="E9" i="1"/>
  <c r="E44" i="1" s="1"/>
  <c r="D9" i="1"/>
  <c r="E43" i="1" s="1"/>
  <c r="O67" i="1" l="1"/>
  <c r="P67" i="1"/>
  <c r="N67" i="1"/>
  <c r="Q67" i="1"/>
  <c r="R67" i="1"/>
  <c r="S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tc={8B35762D-F121-A647-AB39-4F72FE060D07}</author>
  </authors>
  <commentList>
    <comment ref="B24" authorId="0" shapeId="0" xr:uid="{8B35762D-F121-A647-AB39-4F72FE060D07}">
      <text>
        <t xml:space="preserve"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Vraag lijkt me verkeerdom geformuleerd
</t>
      </text>
    </comment>
  </commentList>
</comments>
</file>

<file path=xl/sharedStrings.xml><?xml version="1.0" encoding="utf-8"?>
<sst xmlns="http://schemas.openxmlformats.org/spreadsheetml/2006/main" count="148" uniqueCount="64">
  <si>
    <t xml:space="preserve">AACODS </t>
  </si>
  <si>
    <t>Criterium</t>
  </si>
  <si>
    <r>
      <t xml:space="preserve">Score
</t>
    </r>
    <r>
      <rPr>
        <b/>
        <sz val="8"/>
        <color theme="0"/>
        <rFont val="Verdana"/>
        <family val="2"/>
      </rPr>
      <t>Indien geen specificatie:
0 = nee / onbekend
1 = minimaal
2 = ja / veel</t>
    </r>
  </si>
  <si>
    <t>Ref_1</t>
  </si>
  <si>
    <t>Ref_2</t>
  </si>
  <si>
    <t>Ref_n</t>
  </si>
  <si>
    <t>Authority</t>
  </si>
  <si>
    <t xml:space="preserve">
0-3 = rood, 4-7 = geel, 8-10 = groen</t>
  </si>
  <si>
    <t>Is/zijn de auteur(s) aangesloten bij, of is de afzender van het stuk, een gerenommeerde organisatie? </t>
  </si>
  <si>
    <t>0 = nee / onbekend
1 = organisatie actief in de zorg
2 = onderzoeksorganisatie (e.g. hogeschool, universiteit, kennisorganisatie, wetenschappelijk journal)</t>
  </si>
  <si>
    <t>Is/zijn de auteur(s) gekwalificeerd in dit veld?</t>
  </si>
  <si>
    <t>Indien geen namen van auteurs genoemd: 0</t>
  </si>
  <si>
    <t>Heeft/hebben de auteur(s) of organisatie(s) meer literatuur (grijs/zwart) gepubliceerd in dit veld? </t>
  </si>
  <si>
    <t>Is/zijn de auteur(s) studenten minimaal in hoger onderwijs onder begeleiding van een ‘expert’? </t>
  </si>
  <si>
    <t>0 = nee / onbekend
1 = minimaal bachelorthesis
2 = minimaal masterthesis</t>
  </si>
  <si>
    <t>Is er een gedetailleerde lijst met bronvermelding? </t>
  </si>
  <si>
    <t>Totaal</t>
  </si>
  <si>
    <t>Accuracy</t>
  </si>
  <si>
    <t>0-4 = rood, 5-9 = geel, 10-14 = groen</t>
  </si>
  <si>
    <t>Heeft het stuk een duidelijk doel of een duidelijke onderzoeksvraag?</t>
  </si>
  <si>
    <t>0 = nee / onbekend
1 = doel / onderzoeksvraag kan worden afgeleid
2 = expliciet geformuleerde onderzoeksvraag/vragen</t>
  </si>
  <si>
    <t>Zo ja, wordt deze beantwoord? </t>
  </si>
  <si>
    <t>Is de onderzoeksmethode helder beschreven?</t>
  </si>
  <si>
    <t>Is beschreven welke data verzameld is en hoe dit gebeurd is?</t>
  </si>
  <si>
    <t>Is er een controlegroep?</t>
  </si>
  <si>
    <t>Is het stuk peer-reviewed?</t>
  </si>
  <si>
    <t>Hebben de geraadpleegde bronnen autoriteit? </t>
  </si>
  <si>
    <t>Coverage</t>
  </si>
  <si>
    <t>0 = rood, 1 = geel, 2 = groen</t>
  </si>
  <si>
    <t>Is de scope van het werk duidelijk benoemd?</t>
  </si>
  <si>
    <t>Denk aan: specifieke doelgroep/setting/technologie/tijdsgeest/werkwijze waarvoor de uitkomsten gelden?</t>
  </si>
  <si>
    <t>Objectivity</t>
  </si>
  <si>
    <t>0-1 = rood, 2-3 = geel, 4 = groen</t>
  </si>
  <si>
    <t>Is het stuk onafhankelijk tot stand gekomen?</t>
  </si>
  <si>
    <t>Denk aan: conflict of interest, beïnvloeding door leverancier technologie, etc.</t>
  </si>
  <si>
    <t>Is het stuk niet te eenzijdig?</t>
  </si>
  <si>
    <t>Denk aan: worden alleen positieve/negatieve aspecten belicht, is het stuk kritisch, is er een goede reflectie of discussie, etc.</t>
  </si>
  <si>
    <t>Date</t>
  </si>
  <si>
    <t>Heeft de publicatie een duidelijke datum/tijdsaanduiding? Als deze er niet is, maar wel afgeleid kan worden, is er dan een goede reden voor het niet benoemen van de tijdsaanduiding?</t>
  </si>
  <si>
    <t>Zijn de bronnen die gebruikt worden (al dan niet in een bronnenlijst) actueel?</t>
  </si>
  <si>
    <t>Significance</t>
  </si>
  <si>
    <t>Is het stuk betekenisvol?</t>
  </si>
  <si>
    <t>Denk aan: is de informatie toepasbaar, bruikbaar, relevant, voegt de informatie wat toe?</t>
  </si>
  <si>
    <t>Is de context beschreven? </t>
  </si>
  <si>
    <t>Denk aan: maakt het stuk deel uit van een groter programma, wat is de aanleiding voor het onderzoek, achtergrondinformatie over aspecten uit het onderzoek, etc.</t>
  </si>
  <si>
    <r>
      <t xml:space="preserve">Voegt het wat </t>
    </r>
    <r>
      <rPr>
        <b/>
        <i/>
        <sz val="11"/>
        <rFont val="Calibri"/>
        <family val="2"/>
      </rPr>
      <t>unieks</t>
    </r>
    <r>
      <rPr>
        <sz val="11"/>
        <rFont val="Calibri"/>
        <family val="2"/>
      </rPr>
      <t xml:space="preserve"> toe aan het veld? </t>
    </r>
  </si>
  <si>
    <t>Ondersteunt of weerlegt het bestaande opvattingen in het veld? </t>
  </si>
  <si>
    <t>Is het onderzoek representatief/typisch voor ander onderzoek in dit veld? </t>
  </si>
  <si>
    <t>O1</t>
  </si>
  <si>
    <t>Autoriteit</t>
  </si>
  <si>
    <t>Betrouwbaarheid</t>
  </si>
  <si>
    <t>Scope</t>
  </si>
  <si>
    <t>Objectiviteit</t>
  </si>
  <si>
    <t>Actualiteit</t>
  </si>
  <si>
    <t>Significantie</t>
  </si>
  <si>
    <t>Max score per artikel</t>
  </si>
  <si>
    <t>Max score totaal</t>
  </si>
  <si>
    <t>Behaalde score</t>
  </si>
  <si>
    <t>Consensus</t>
  </si>
  <si>
    <t>Bewijskracht</t>
  </si>
  <si>
    <t>Ref_3</t>
  </si>
  <si>
    <t>CONCEPT CONCEPT CONCEPT</t>
  </si>
  <si>
    <t xml:space="preserve">Digizo.nu </t>
  </si>
  <si>
    <t>v 17-04-2024 CONCEPT CONCEPT CONCEPT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</si>
</sst>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ptos Narrow"/>
      <family val="2"/>
      <scheme val="minor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i/>
      <sz val="11"/>
      <name val="Calibri"/>
      <family val="2"/>
    </font>
    <font>
      <b/>
      <sz val="14"/>
      <color theme="1"/>
      <name val="Verdana"/>
      <family val="2"/>
    </font>
    <font>
      <sz val="9"/>
      <color theme="2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textRotation="90" wrapText="1"/>
    </xf>
    <xf numFmtId="0" fontId="4" fillId="2" borderId="1" xfId="0" applyFont="1" applyFill="1" applyBorder="1"/>
    <xf numFmtId="0" fontId="5" fillId="2" borderId="1" xfId="0" applyFont="1" applyFill="1" applyBorder="1"/>
    <xf numFmtId="0" fontId="6" fillId="3" borderId="2" xfId="0" applyFont="1" applyFill="1" applyBorder="1"/>
    <xf numFmtId="0" fontId="0" fillId="3" borderId="2" xfId="0" applyFill="1" applyBorder="1"/>
    <xf numFmtId="0" fontId="7" fillId="3" borderId="2" xfId="0" applyFont="1" applyFill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left" vertical="top" wrapText="1"/>
    </xf>
    <xf numFmtId="0" fontId="0" fillId="0" borderId="1" xfId="0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7" fillId="3" borderId="2" xfId="0" applyFont="1" applyFill="1" applyBorder="1"/>
    <xf numFmtId="0" fontId="8" fillId="0" borderId="0" xfId="0" applyFont="1" applyAlignment="1">
      <alignment horizontal="left" vertical="top" wrapText="1" indent="2"/>
    </xf>
    <xf numFmtId="0" fontId="0" fillId="0" borderId="2" xfId="0" applyBorder="1"/>
    <xf numFmtId="0" fontId="8" fillId="0" borderId="2" xfId="0" applyFont="1" applyBorder="1" applyAlignment="1">
      <alignment horizontal="right" vertical="top" wrapText="1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5" fillId="0" borderId="2" xfId="0" applyFont="1" applyBorder="1"/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5" fillId="0" borderId="0" xfId="0" applyFont="1" applyAlignment="1">
      <alignment horizontal="right"/>
    </xf>
    <xf numFmtId="0" fontId="0" fillId="4" borderId="0" xfId="0" applyFill="1"/>
  </cellXfs>
  <cellStyles count="1">
    <cellStyle name="Standaard" xfId="0" builtinId="0"/>
  </cellStyles>
  <dxfs count="31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[1]O1!$E$42:$J$42</c:f>
              <c:strCache>
                <c:ptCount val="6"/>
                <c:pt idx="0">
                  <c:v>Autoriteit</c:v>
                </c:pt>
                <c:pt idx="1">
                  <c:v>Betrouwbaarheid</c:v>
                </c:pt>
                <c:pt idx="2">
                  <c:v>Scope</c:v>
                </c:pt>
                <c:pt idx="3">
                  <c:v>Objectiviteit</c:v>
                </c:pt>
                <c:pt idx="4">
                  <c:v>Actualiteit</c:v>
                </c:pt>
                <c:pt idx="5">
                  <c:v>Significantie</c:v>
                </c:pt>
              </c:strCache>
            </c:strRef>
          </c:cat>
          <c:val>
            <c:numRef>
              <c:f>[1]O1!$N$67:$S$67</c:f>
              <c:numCache>
                <c:formatCode>General</c:formatCode>
                <c:ptCount val="6"/>
                <c:pt idx="0">
                  <c:v>0.73750000000000004</c:v>
                </c:pt>
                <c:pt idx="1">
                  <c:v>0.5669642857142857</c:v>
                </c:pt>
                <c:pt idx="2">
                  <c:v>1</c:v>
                </c:pt>
                <c:pt idx="3">
                  <c:v>0.8125</c:v>
                </c:pt>
                <c:pt idx="4">
                  <c:v>0.703125</c:v>
                </c:pt>
                <c:pt idx="5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7-B04B-8935-A1E1E76E2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213552"/>
        <c:axId val="1742205392"/>
      </c:radarChart>
      <c:catAx>
        <c:axId val="17422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42205392"/>
        <c:crosses val="autoZero"/>
        <c:auto val="1"/>
        <c:lblAlgn val="ctr"/>
        <c:lblOffset val="100"/>
        <c:noMultiLvlLbl val="0"/>
      </c:catAx>
      <c:valAx>
        <c:axId val="1742205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gradFill flip="none" rotWithShape="1">
                <a:gsLst>
                  <a:gs pos="0">
                    <a:srgbClr val="FF6D6D"/>
                  </a:gs>
                  <a:gs pos="100000">
                    <a:srgbClr val="00B050"/>
                  </a:gs>
                </a:gsLst>
                <a:path path="circle">
                  <a:fillToRect l="50000" t="50000" r="50000" b="50000"/>
                </a:path>
                <a:tileRect/>
              </a:gra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422135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D6D"/>
            </a:solidFill>
            <a:ln>
              <a:noFill/>
            </a:ln>
            <a:effectLst/>
          </c:spPr>
          <c:invertIfNegative val="0"/>
          <c:cat>
            <c:strRef>
              <c:f>[1]O1!$N$63:$S$63</c:f>
              <c:strCache>
                <c:ptCount val="6"/>
                <c:pt idx="0">
                  <c:v>Autoriteit</c:v>
                </c:pt>
                <c:pt idx="1">
                  <c:v>Betrouwbaarheid</c:v>
                </c:pt>
                <c:pt idx="2">
                  <c:v>Scope</c:v>
                </c:pt>
                <c:pt idx="3">
                  <c:v>Objectiviteit</c:v>
                </c:pt>
                <c:pt idx="4">
                  <c:v>Actualiteit</c:v>
                </c:pt>
                <c:pt idx="5">
                  <c:v>Significantie</c:v>
                </c:pt>
              </c:strCache>
            </c:strRef>
          </c:cat>
          <c:val>
            <c:numRef>
              <c:f>[1]O1!$N$67:$S$67</c:f>
              <c:numCache>
                <c:formatCode>General</c:formatCode>
                <c:ptCount val="6"/>
                <c:pt idx="0">
                  <c:v>0.73750000000000004</c:v>
                </c:pt>
                <c:pt idx="1">
                  <c:v>0.5669642857142857</c:v>
                </c:pt>
                <c:pt idx="2">
                  <c:v>1</c:v>
                </c:pt>
                <c:pt idx="3">
                  <c:v>0.8125</c:v>
                </c:pt>
                <c:pt idx="4">
                  <c:v>0.703125</c:v>
                </c:pt>
                <c:pt idx="5">
                  <c:v>0.78125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2-9445-BFBC-304B72FF7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5741727"/>
        <c:axId val="865742207"/>
      </c:barChart>
      <c:catAx>
        <c:axId val="8657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5742207"/>
        <c:crosses val="autoZero"/>
        <c:auto val="1"/>
        <c:lblAlgn val="ctr"/>
        <c:lblOffset val="100"/>
        <c:noMultiLvlLbl val="0"/>
      </c:catAx>
      <c:valAx>
        <c:axId val="8657422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5741727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39</xdr:row>
      <xdr:rowOff>19050</xdr:rowOff>
    </xdr:from>
    <xdr:to>
      <xdr:col>17</xdr:col>
      <xdr:colOff>581025</xdr:colOff>
      <xdr:row>58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DB95BAF-F5B4-B843-9719-2D595423C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5603</xdr:colOff>
      <xdr:row>39</xdr:row>
      <xdr:rowOff>129989</xdr:rowOff>
    </xdr:from>
    <xdr:to>
      <xdr:col>24</xdr:col>
      <xdr:colOff>476250</xdr:colOff>
      <xdr:row>59</xdr:row>
      <xdr:rowOff>22411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B91DF210-C5B0-C248-8C10-11CBC1A79C58}"/>
            </a:ext>
            <a:ext uri="{147F2762-F138-4A5C-976F-8EAC2B608ADB}">
              <a16:predDERef xmlns:a16="http://schemas.microsoft.com/office/drawing/2014/main" pred="{AEE16F51-F1C5-F7EC-B3EC-E24E07138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igizonu.sharepoint.com/sites/TeamWE/Gedeelde%20documenten/General/03.%20Waardebepalingen/7.%20Hybride%20Medicatieaanreiking/Literatuur/Methodiek%20Grijze%20literatuur%20-AACODS%20-%20Medicijndispenser.xlsx" TargetMode="External"/><Relationship Id="rId1" Type="http://schemas.openxmlformats.org/officeDocument/2006/relationships/externalLinkPath" Target="/sites/TeamWE/Gedeelde%20documenten/General/03.%20Waardebepalingen/7.%20Hybride%20Medicatieaanreiking/Literatuur/Methodiek%20Grijze%20literatuur%20-AACODS%20-%20Medicijndispen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mengevoegd voor Rapport"/>
      <sheetName val="Proces"/>
      <sheetName val="O1"/>
      <sheetName val="O2"/>
      <sheetName val="must haves"/>
      <sheetName val="Kopie"/>
    </sheetNames>
    <sheetDataSet>
      <sheetData sheetId="0"/>
      <sheetData sheetId="1"/>
      <sheetData sheetId="2">
        <row r="42">
          <cell r="E42" t="str">
            <v>Autoriteit</v>
          </cell>
          <cell r="F42" t="str">
            <v>Betrouwbaarheid</v>
          </cell>
          <cell r="G42" t="str">
            <v>Scope</v>
          </cell>
          <cell r="H42" t="str">
            <v>Objectiviteit</v>
          </cell>
          <cell r="I42" t="str">
            <v>Actualiteit</v>
          </cell>
          <cell r="J42" t="str">
            <v>Significantie</v>
          </cell>
        </row>
        <row r="63">
          <cell r="N63" t="str">
            <v>Autoriteit</v>
          </cell>
          <cell r="O63" t="str">
            <v>Betrouwbaarheid</v>
          </cell>
          <cell r="P63" t="str">
            <v>Scope</v>
          </cell>
          <cell r="Q63" t="str">
            <v>Objectiviteit</v>
          </cell>
          <cell r="R63" t="str">
            <v>Actualiteit</v>
          </cell>
          <cell r="S63" t="str">
            <v>Significantie</v>
          </cell>
        </row>
        <row r="67">
          <cell r="N67">
            <v>0.73750000000000004</v>
          </cell>
          <cell r="O67">
            <v>0.5669642857142857</v>
          </cell>
          <cell r="P67">
            <v>1</v>
          </cell>
          <cell r="Q67">
            <v>0.8125</v>
          </cell>
          <cell r="R67">
            <v>0.703125</v>
          </cell>
          <cell r="S67">
            <v>0.78125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ndrik Buimer" id="{08BD99B9-935E-1D4A-9CCC-A63D910D13B6}" userId="S::h.buimer@digizo.nu::66bc11ab-f4f2-49af-bd9c-60502f2bd870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4-04-09T08:46:51.18" personId="{08BD99B9-935E-1D4A-9CCC-A63D910D13B6}" id="{8B35762D-F121-A647-AB39-4F72FE060D07}">
    <text xml:space="preserve">Vraag lijkt me verkeerdom geformuleerd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8A031-1777-2E43-900D-828454777877}">
  <dimension ref="A1:AG75"/>
  <sheetViews>
    <sheetView tabSelected="1" workbookViewId="0">
      <selection activeCell="B2" sqref="B2"/>
    </sheetView>
  </sheetViews>
  <sheetFormatPr baseColWidth="10" defaultColWidth="8.83203125" defaultRowHeight="16" x14ac:dyDescent="0.2"/>
  <cols>
    <col min="1" max="1" width="14.83203125" customWidth="1"/>
    <col min="2" max="2" width="48.5" customWidth="1"/>
    <col min="3" max="3" width="44" customWidth="1"/>
    <col min="4" max="4" width="9" customWidth="1"/>
    <col min="10" max="10" width="9.6640625" customWidth="1"/>
  </cols>
  <sheetData>
    <row r="1" spans="1:33" s="1" customFormat="1" x14ac:dyDescent="0.2">
      <c r="A1" s="38" t="s">
        <v>62</v>
      </c>
      <c r="B1" s="38" t="s">
        <v>63</v>
      </c>
      <c r="C1" s="38" t="s">
        <v>61</v>
      </c>
      <c r="D1" s="38" t="s">
        <v>61</v>
      </c>
      <c r="E1" s="38" t="s">
        <v>61</v>
      </c>
      <c r="F1" s="38" t="s">
        <v>61</v>
      </c>
      <c r="G1" s="38" t="s">
        <v>61</v>
      </c>
      <c r="H1" s="38" t="s">
        <v>61</v>
      </c>
      <c r="I1" s="38" t="s">
        <v>61</v>
      </c>
      <c r="J1" s="38" t="s">
        <v>61</v>
      </c>
      <c r="K1" s="38" t="s">
        <v>61</v>
      </c>
      <c r="L1" s="38" t="s">
        <v>61</v>
      </c>
      <c r="M1" s="38" t="s">
        <v>61</v>
      </c>
      <c r="N1" s="38" t="s">
        <v>61</v>
      </c>
      <c r="O1" s="38" t="s">
        <v>61</v>
      </c>
      <c r="P1" s="38" t="s">
        <v>61</v>
      </c>
      <c r="Q1" s="38" t="s">
        <v>61</v>
      </c>
      <c r="R1" s="38" t="s">
        <v>61</v>
      </c>
      <c r="S1" s="38" t="s">
        <v>61</v>
      </c>
      <c r="T1" s="38" t="s">
        <v>61</v>
      </c>
      <c r="U1" s="38" t="s">
        <v>61</v>
      </c>
      <c r="V1" s="38" t="s">
        <v>61</v>
      </c>
      <c r="W1" s="38" t="s">
        <v>61</v>
      </c>
      <c r="X1" s="38" t="s">
        <v>61</v>
      </c>
      <c r="Y1" s="38" t="s">
        <v>61</v>
      </c>
      <c r="Z1" s="38" t="s">
        <v>61</v>
      </c>
      <c r="AA1" s="38" t="s">
        <v>61</v>
      </c>
      <c r="AB1" s="38" t="s">
        <v>61</v>
      </c>
      <c r="AC1" s="38" t="s">
        <v>61</v>
      </c>
      <c r="AD1" s="38" t="s">
        <v>61</v>
      </c>
      <c r="AE1" s="38" t="s">
        <v>61</v>
      </c>
      <c r="AF1" s="38" t="s">
        <v>61</v>
      </c>
      <c r="AG1" s="38" t="s">
        <v>61</v>
      </c>
    </row>
    <row r="2" spans="1:33" s="6" customFormat="1" ht="66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3" s="8" customFormat="1" ht="20.25" customHeight="1" x14ac:dyDescent="0.2">
      <c r="A3" s="7" t="s">
        <v>6</v>
      </c>
      <c r="C3" s="9" t="s">
        <v>7</v>
      </c>
    </row>
    <row r="4" spans="1:33" ht="64" x14ac:dyDescent="0.2">
      <c r="A4" s="10"/>
      <c r="B4" s="11" t="s">
        <v>8</v>
      </c>
      <c r="C4" s="11" t="s">
        <v>9</v>
      </c>
      <c r="D4">
        <v>2</v>
      </c>
      <c r="E4">
        <v>1</v>
      </c>
      <c r="F4">
        <v>2</v>
      </c>
    </row>
    <row r="5" spans="1:33" x14ac:dyDescent="0.2">
      <c r="B5" s="11" t="s">
        <v>10</v>
      </c>
      <c r="C5" s="11" t="s">
        <v>11</v>
      </c>
      <c r="D5">
        <v>2</v>
      </c>
      <c r="E5">
        <v>2</v>
      </c>
      <c r="F5">
        <v>2</v>
      </c>
    </row>
    <row r="6" spans="1:33" ht="32" x14ac:dyDescent="0.2">
      <c r="B6" s="11" t="s">
        <v>12</v>
      </c>
      <c r="C6" s="11"/>
      <c r="D6">
        <v>2</v>
      </c>
      <c r="E6">
        <v>0</v>
      </c>
      <c r="F6">
        <v>2</v>
      </c>
    </row>
    <row r="7" spans="1:33" ht="48" x14ac:dyDescent="0.2">
      <c r="B7" s="11" t="s">
        <v>13</v>
      </c>
      <c r="C7" s="11" t="s">
        <v>14</v>
      </c>
      <c r="D7">
        <v>2</v>
      </c>
      <c r="E7">
        <v>0</v>
      </c>
      <c r="F7">
        <v>2</v>
      </c>
    </row>
    <row r="8" spans="1:33" s="12" customFormat="1" x14ac:dyDescent="0.2">
      <c r="B8" s="13" t="s">
        <v>15</v>
      </c>
      <c r="C8" s="13"/>
      <c r="D8" s="12">
        <v>2</v>
      </c>
      <c r="E8" s="12">
        <v>0</v>
      </c>
      <c r="F8" s="12">
        <v>2</v>
      </c>
    </row>
    <row r="9" spans="1:33" s="12" customFormat="1" x14ac:dyDescent="0.2">
      <c r="B9" s="14"/>
      <c r="C9" s="14" t="s">
        <v>16</v>
      </c>
      <c r="D9" s="12">
        <f t="shared" ref="D9:AA9" si="0">SUM(D4:D8)</f>
        <v>10</v>
      </c>
      <c r="E9" s="12">
        <f t="shared" si="0"/>
        <v>3</v>
      </c>
      <c r="F9" s="12">
        <f t="shared" si="0"/>
        <v>10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</row>
    <row r="10" spans="1:33" s="8" customFormat="1" ht="20.25" customHeight="1" x14ac:dyDescent="0.2">
      <c r="A10" s="7" t="s">
        <v>17</v>
      </c>
      <c r="B10" s="15"/>
      <c r="C10" s="15" t="s">
        <v>18</v>
      </c>
    </row>
    <row r="11" spans="1:33" ht="48" x14ac:dyDescent="0.2">
      <c r="A11" s="10"/>
      <c r="B11" s="11" t="s">
        <v>19</v>
      </c>
      <c r="C11" s="11" t="s">
        <v>20</v>
      </c>
      <c r="D11">
        <v>2</v>
      </c>
      <c r="E11">
        <v>0</v>
      </c>
      <c r="F11">
        <v>2</v>
      </c>
    </row>
    <row r="12" spans="1:33" x14ac:dyDescent="0.2">
      <c r="B12" s="16" t="s">
        <v>21</v>
      </c>
      <c r="C12" s="16"/>
      <c r="D12">
        <v>2</v>
      </c>
      <c r="E12">
        <v>0</v>
      </c>
      <c r="F12">
        <v>2</v>
      </c>
    </row>
    <row r="13" spans="1:33" x14ac:dyDescent="0.2">
      <c r="B13" s="11" t="s">
        <v>22</v>
      </c>
      <c r="C13" s="11"/>
      <c r="D13">
        <v>2</v>
      </c>
      <c r="E13">
        <v>0</v>
      </c>
      <c r="F13">
        <v>2</v>
      </c>
    </row>
    <row r="14" spans="1:33" x14ac:dyDescent="0.2">
      <c r="B14" s="11" t="s">
        <v>23</v>
      </c>
      <c r="C14" s="11"/>
      <c r="D14">
        <v>1</v>
      </c>
      <c r="E14">
        <v>0</v>
      </c>
      <c r="F14">
        <v>2</v>
      </c>
    </row>
    <row r="15" spans="1:33" x14ac:dyDescent="0.2">
      <c r="B15" s="11" t="s">
        <v>24</v>
      </c>
      <c r="C15" s="11"/>
      <c r="D15">
        <v>0</v>
      </c>
      <c r="E15">
        <v>0</v>
      </c>
      <c r="F15">
        <v>2</v>
      </c>
    </row>
    <row r="16" spans="1:33" x14ac:dyDescent="0.2">
      <c r="B16" s="11" t="s">
        <v>25</v>
      </c>
      <c r="C16" s="11"/>
      <c r="D16">
        <v>0</v>
      </c>
      <c r="E16">
        <v>0</v>
      </c>
      <c r="F16">
        <v>2</v>
      </c>
    </row>
    <row r="17" spans="1:27" s="12" customFormat="1" x14ac:dyDescent="0.2">
      <c r="B17" s="13" t="s">
        <v>26</v>
      </c>
      <c r="C17" s="13"/>
      <c r="D17" s="12">
        <v>1</v>
      </c>
      <c r="E17" s="12">
        <v>1</v>
      </c>
      <c r="F17" s="12">
        <v>2</v>
      </c>
    </row>
    <row r="18" spans="1:27" s="17" customFormat="1" x14ac:dyDescent="0.2">
      <c r="B18" s="18"/>
      <c r="C18" s="14" t="s">
        <v>16</v>
      </c>
      <c r="D18" s="17">
        <f t="shared" ref="D18:AA18" si="1">SUM(D11:D17)</f>
        <v>8</v>
      </c>
      <c r="E18" s="17">
        <f t="shared" si="1"/>
        <v>1</v>
      </c>
      <c r="F18" s="17">
        <f t="shared" si="1"/>
        <v>14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17">
        <f t="shared" si="1"/>
        <v>0</v>
      </c>
      <c r="V18" s="17">
        <f t="shared" si="1"/>
        <v>0</v>
      </c>
      <c r="W18" s="17">
        <f t="shared" si="1"/>
        <v>0</v>
      </c>
      <c r="X18" s="17">
        <f t="shared" si="1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</row>
    <row r="19" spans="1:27" s="20" customFormat="1" ht="20.25" customHeight="1" x14ac:dyDescent="0.2">
      <c r="A19" s="19" t="s">
        <v>27</v>
      </c>
      <c r="C19" s="21" t="s">
        <v>28</v>
      </c>
    </row>
    <row r="20" spans="1:27" s="17" customFormat="1" ht="48" x14ac:dyDescent="0.2">
      <c r="A20" s="22"/>
      <c r="B20" s="23" t="s">
        <v>29</v>
      </c>
      <c r="C20" s="24" t="s">
        <v>30</v>
      </c>
      <c r="D20" s="17">
        <v>2</v>
      </c>
      <c r="E20" s="17">
        <v>2</v>
      </c>
      <c r="F20" s="17">
        <v>2</v>
      </c>
    </row>
    <row r="21" spans="1:27" s="17" customFormat="1" x14ac:dyDescent="0.2">
      <c r="A21" s="22"/>
      <c r="B21" s="14"/>
      <c r="C21" s="14" t="s">
        <v>16</v>
      </c>
      <c r="D21" s="17">
        <f>SUM(D20)</f>
        <v>2</v>
      </c>
      <c r="E21" s="17">
        <f t="shared" ref="E21:AA21" si="2">SUM(E20)</f>
        <v>2</v>
      </c>
      <c r="F21" s="17">
        <f t="shared" si="2"/>
        <v>2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  <c r="U21" s="17">
        <f t="shared" si="2"/>
        <v>0</v>
      </c>
      <c r="V21" s="17">
        <f t="shared" si="2"/>
        <v>0</v>
      </c>
      <c r="W21" s="17">
        <f t="shared" si="2"/>
        <v>0</v>
      </c>
      <c r="X21" s="17">
        <f t="shared" si="2"/>
        <v>0</v>
      </c>
      <c r="Y21" s="17">
        <f t="shared" si="2"/>
        <v>0</v>
      </c>
      <c r="Z21" s="17">
        <f t="shared" si="2"/>
        <v>0</v>
      </c>
      <c r="AA21" s="17">
        <f t="shared" si="2"/>
        <v>0</v>
      </c>
    </row>
    <row r="22" spans="1:27" s="8" customFormat="1" ht="20.25" customHeight="1" x14ac:dyDescent="0.2">
      <c r="A22" s="7" t="s">
        <v>31</v>
      </c>
      <c r="C22" s="15" t="s">
        <v>32</v>
      </c>
    </row>
    <row r="23" spans="1:27" ht="32" x14ac:dyDescent="0.2">
      <c r="A23" s="10"/>
      <c r="B23" s="11" t="s">
        <v>33</v>
      </c>
      <c r="C23" s="11" t="s">
        <v>34</v>
      </c>
      <c r="D23">
        <v>2</v>
      </c>
      <c r="E23">
        <v>2</v>
      </c>
      <c r="F23">
        <v>2</v>
      </c>
    </row>
    <row r="24" spans="1:27" s="12" customFormat="1" ht="48" x14ac:dyDescent="0.2">
      <c r="B24" s="13" t="s">
        <v>35</v>
      </c>
      <c r="C24" s="13" t="s">
        <v>36</v>
      </c>
      <c r="D24" s="12">
        <v>2</v>
      </c>
      <c r="E24" s="12">
        <v>2</v>
      </c>
      <c r="F24" s="12">
        <v>2</v>
      </c>
    </row>
    <row r="25" spans="1:27" s="12" customFormat="1" x14ac:dyDescent="0.2">
      <c r="B25" s="14"/>
      <c r="C25" s="14" t="s">
        <v>16</v>
      </c>
      <c r="D25" s="12">
        <f t="shared" ref="D25:AA25" si="3">SUM(D23:D24)</f>
        <v>4</v>
      </c>
      <c r="E25" s="12">
        <f t="shared" si="3"/>
        <v>4</v>
      </c>
      <c r="F25" s="12">
        <f t="shared" si="3"/>
        <v>4</v>
      </c>
      <c r="L25" s="12">
        <f t="shared" si="3"/>
        <v>0</v>
      </c>
      <c r="M25" s="12">
        <f t="shared" si="3"/>
        <v>0</v>
      </c>
      <c r="N25" s="12">
        <f t="shared" si="3"/>
        <v>0</v>
      </c>
      <c r="O25" s="12">
        <f t="shared" si="3"/>
        <v>0</v>
      </c>
      <c r="P25" s="12">
        <f t="shared" si="3"/>
        <v>0</v>
      </c>
      <c r="Q25" s="12">
        <f t="shared" si="3"/>
        <v>0</v>
      </c>
      <c r="R25" s="12">
        <f t="shared" si="3"/>
        <v>0</v>
      </c>
      <c r="S25" s="12">
        <f t="shared" si="3"/>
        <v>0</v>
      </c>
      <c r="T25" s="12">
        <f t="shared" si="3"/>
        <v>0</v>
      </c>
      <c r="U25" s="12">
        <f t="shared" si="3"/>
        <v>0</v>
      </c>
      <c r="V25" s="12">
        <f t="shared" si="3"/>
        <v>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</row>
    <row r="26" spans="1:27" s="7" customFormat="1" ht="24" customHeight="1" x14ac:dyDescent="0.15">
      <c r="A26" s="7" t="s">
        <v>37</v>
      </c>
      <c r="C26" s="15" t="s">
        <v>32</v>
      </c>
    </row>
    <row r="27" spans="1:27" ht="48" x14ac:dyDescent="0.2">
      <c r="A27" s="10"/>
      <c r="B27" s="11" t="s">
        <v>38</v>
      </c>
      <c r="C27" s="11"/>
      <c r="D27">
        <v>2</v>
      </c>
      <c r="E27">
        <v>2</v>
      </c>
      <c r="F27">
        <v>2</v>
      </c>
    </row>
    <row r="28" spans="1:27" s="12" customFormat="1" ht="32" x14ac:dyDescent="0.2">
      <c r="B28" s="13" t="s">
        <v>39</v>
      </c>
      <c r="C28" s="13"/>
      <c r="D28" s="12">
        <v>0</v>
      </c>
      <c r="E28" s="12">
        <v>0</v>
      </c>
      <c r="F28" s="12">
        <v>1</v>
      </c>
    </row>
    <row r="29" spans="1:27" s="12" customFormat="1" x14ac:dyDescent="0.2">
      <c r="B29" s="14"/>
      <c r="C29" s="14" t="s">
        <v>16</v>
      </c>
      <c r="D29" s="12">
        <f t="shared" ref="D29:AA29" si="4">SUM(D27:D28)</f>
        <v>2</v>
      </c>
      <c r="E29" s="12">
        <f t="shared" si="4"/>
        <v>2</v>
      </c>
      <c r="F29" s="12">
        <f t="shared" si="4"/>
        <v>3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  <c r="P29" s="12">
        <f t="shared" si="4"/>
        <v>0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2">
        <f t="shared" si="4"/>
        <v>0</v>
      </c>
      <c r="U29" s="12">
        <f t="shared" si="4"/>
        <v>0</v>
      </c>
      <c r="V29" s="12">
        <f t="shared" si="4"/>
        <v>0</v>
      </c>
      <c r="W29" s="12">
        <f t="shared" si="4"/>
        <v>0</v>
      </c>
      <c r="X29" s="12">
        <f t="shared" si="4"/>
        <v>0</v>
      </c>
      <c r="Y29" s="12">
        <f t="shared" si="4"/>
        <v>0</v>
      </c>
      <c r="Z29" s="12">
        <f t="shared" si="4"/>
        <v>0</v>
      </c>
      <c r="AA29" s="12">
        <f t="shared" si="4"/>
        <v>0</v>
      </c>
    </row>
    <row r="30" spans="1:27" s="7" customFormat="1" ht="24" x14ac:dyDescent="0.15">
      <c r="A30" s="7" t="s">
        <v>40</v>
      </c>
      <c r="C30" s="9" t="s">
        <v>7</v>
      </c>
    </row>
    <row r="31" spans="1:27" ht="32" x14ac:dyDescent="0.2">
      <c r="A31" s="10"/>
      <c r="B31" s="11" t="s">
        <v>41</v>
      </c>
      <c r="C31" s="25" t="s">
        <v>42</v>
      </c>
      <c r="D31">
        <v>1</v>
      </c>
      <c r="E31">
        <v>2</v>
      </c>
      <c r="F31">
        <v>2</v>
      </c>
    </row>
    <row r="32" spans="1:27" ht="64" x14ac:dyDescent="0.2">
      <c r="B32" s="11" t="s">
        <v>43</v>
      </c>
      <c r="C32" s="25" t="s">
        <v>44</v>
      </c>
      <c r="D32">
        <v>1</v>
      </c>
      <c r="E32">
        <v>2</v>
      </c>
      <c r="F32">
        <v>1</v>
      </c>
    </row>
    <row r="33" spans="1:27" x14ac:dyDescent="0.2">
      <c r="B33" s="11" t="s">
        <v>45</v>
      </c>
      <c r="C33" s="25"/>
      <c r="D33">
        <v>1</v>
      </c>
      <c r="E33">
        <v>1</v>
      </c>
      <c r="F33">
        <v>2</v>
      </c>
    </row>
    <row r="34" spans="1:27" ht="32" x14ac:dyDescent="0.2">
      <c r="B34" s="11" t="s">
        <v>46</v>
      </c>
      <c r="C34" s="25"/>
      <c r="D34">
        <v>2</v>
      </c>
      <c r="E34">
        <v>1</v>
      </c>
      <c r="F34">
        <v>2</v>
      </c>
    </row>
    <row r="35" spans="1:27" ht="32" x14ac:dyDescent="0.2">
      <c r="B35" s="11" t="s">
        <v>47</v>
      </c>
      <c r="C35" s="25"/>
      <c r="D35">
        <v>1</v>
      </c>
      <c r="E35">
        <v>1</v>
      </c>
      <c r="F35">
        <v>2</v>
      </c>
    </row>
    <row r="36" spans="1:27" s="17" customFormat="1" x14ac:dyDescent="0.2">
      <c r="B36" s="18"/>
      <c r="C36" s="18" t="s">
        <v>16</v>
      </c>
      <c r="D36" s="17">
        <f>SUM(D31:D35)</f>
        <v>6</v>
      </c>
      <c r="E36" s="17">
        <f t="shared" ref="E36:AA36" si="5">SUM(E31:E35)</f>
        <v>7</v>
      </c>
      <c r="F36" s="17">
        <f>SUM(F31:F35)</f>
        <v>9</v>
      </c>
      <c r="L36" s="17">
        <f t="shared" si="5"/>
        <v>0</v>
      </c>
      <c r="M36" s="17">
        <f t="shared" si="5"/>
        <v>0</v>
      </c>
      <c r="N36" s="17">
        <f t="shared" si="5"/>
        <v>0</v>
      </c>
      <c r="O36" s="17">
        <f t="shared" si="5"/>
        <v>0</v>
      </c>
      <c r="P36" s="17">
        <f t="shared" si="5"/>
        <v>0</v>
      </c>
      <c r="Q36" s="17">
        <f t="shared" si="5"/>
        <v>0</v>
      </c>
      <c r="R36" s="17">
        <f t="shared" si="5"/>
        <v>0</v>
      </c>
      <c r="S36" s="17">
        <f t="shared" si="5"/>
        <v>0</v>
      </c>
      <c r="T36" s="17">
        <f t="shared" si="5"/>
        <v>0</v>
      </c>
      <c r="U36" s="17">
        <f t="shared" si="5"/>
        <v>0</v>
      </c>
      <c r="V36" s="17">
        <f t="shared" si="5"/>
        <v>0</v>
      </c>
      <c r="W36" s="17">
        <f t="shared" si="5"/>
        <v>0</v>
      </c>
      <c r="X36" s="17">
        <f t="shared" si="5"/>
        <v>0</v>
      </c>
      <c r="Y36" s="17">
        <f t="shared" si="5"/>
        <v>0</v>
      </c>
      <c r="Z36" s="17">
        <f t="shared" si="5"/>
        <v>0</v>
      </c>
      <c r="AA36" s="17">
        <f t="shared" si="5"/>
        <v>0</v>
      </c>
    </row>
    <row r="40" spans="1:27" ht="10.5" customHeight="1" x14ac:dyDescent="0.2">
      <c r="A40" s="26"/>
    </row>
    <row r="41" spans="1:27" x14ac:dyDescent="0.2">
      <c r="D41" s="10" t="s">
        <v>48</v>
      </c>
    </row>
    <row r="42" spans="1:27" x14ac:dyDescent="0.2">
      <c r="D42" s="27"/>
      <c r="E42" s="28" t="s">
        <v>49</v>
      </c>
      <c r="F42" s="12" t="s">
        <v>50</v>
      </c>
      <c r="G42" s="12" t="s">
        <v>51</v>
      </c>
      <c r="H42" s="12" t="s">
        <v>52</v>
      </c>
      <c r="I42" s="12" t="s">
        <v>53</v>
      </c>
      <c r="J42" s="12" t="s">
        <v>54</v>
      </c>
    </row>
    <row r="43" spans="1:27" x14ac:dyDescent="0.2">
      <c r="D43" s="29" t="str">
        <f>D2</f>
        <v>Ref_1</v>
      </c>
      <c r="E43" s="30">
        <f>D9</f>
        <v>10</v>
      </c>
      <c r="F43" s="31">
        <f>D18</f>
        <v>8</v>
      </c>
      <c r="G43" s="31">
        <f>D21</f>
        <v>2</v>
      </c>
      <c r="H43" s="31">
        <f>D25</f>
        <v>4</v>
      </c>
      <c r="I43" s="31">
        <f>D29</f>
        <v>2</v>
      </c>
      <c r="J43" s="29">
        <f>D36</f>
        <v>6</v>
      </c>
    </row>
    <row r="44" spans="1:27" x14ac:dyDescent="0.2">
      <c r="D44" s="32" t="str">
        <f>E2</f>
        <v>Ref_2</v>
      </c>
      <c r="E44" s="33">
        <f>E9</f>
        <v>3</v>
      </c>
      <c r="F44">
        <f>E18</f>
        <v>1</v>
      </c>
      <c r="G44">
        <f>E21</f>
        <v>2</v>
      </c>
      <c r="H44">
        <f>E25</f>
        <v>4</v>
      </c>
      <c r="I44">
        <f>E29</f>
        <v>2</v>
      </c>
      <c r="J44" s="32">
        <f>E36</f>
        <v>7</v>
      </c>
    </row>
    <row r="45" spans="1:27" x14ac:dyDescent="0.2">
      <c r="D45" s="32" t="str">
        <f>F2</f>
        <v>Ref_n</v>
      </c>
      <c r="E45" s="33">
        <f>F9</f>
        <v>10</v>
      </c>
      <c r="F45">
        <f>F18</f>
        <v>14</v>
      </c>
      <c r="G45">
        <f>F21</f>
        <v>2</v>
      </c>
      <c r="H45">
        <f>F25</f>
        <v>4</v>
      </c>
      <c r="I45">
        <f>F29</f>
        <v>3</v>
      </c>
      <c r="J45" s="32">
        <f>F36</f>
        <v>9</v>
      </c>
    </row>
    <row r="46" spans="1:27" x14ac:dyDescent="0.2">
      <c r="D46" s="34">
        <f>G2</f>
        <v>0</v>
      </c>
      <c r="E46" s="33">
        <f>G9</f>
        <v>0</v>
      </c>
      <c r="F46">
        <f>G18</f>
        <v>0</v>
      </c>
      <c r="G46">
        <f>G21</f>
        <v>0</v>
      </c>
      <c r="H46">
        <f>G25</f>
        <v>0</v>
      </c>
      <c r="I46">
        <f>G29</f>
        <v>0</v>
      </c>
      <c r="J46" s="32">
        <f>G36</f>
        <v>0</v>
      </c>
    </row>
    <row r="47" spans="1:27" x14ac:dyDescent="0.2">
      <c r="D47" s="34">
        <f>H2</f>
        <v>0</v>
      </c>
      <c r="E47" s="33">
        <f>H9</f>
        <v>0</v>
      </c>
      <c r="F47">
        <f>H18</f>
        <v>0</v>
      </c>
      <c r="G47">
        <f>H21</f>
        <v>0</v>
      </c>
      <c r="H47">
        <f>H25</f>
        <v>0</v>
      </c>
      <c r="I47">
        <f>H29</f>
        <v>0</v>
      </c>
      <c r="J47" s="32">
        <f>H36</f>
        <v>0</v>
      </c>
    </row>
    <row r="48" spans="1:27" x14ac:dyDescent="0.2">
      <c r="D48" s="34">
        <f>I2</f>
        <v>0</v>
      </c>
      <c r="E48" s="33">
        <f>I9</f>
        <v>0</v>
      </c>
      <c r="F48">
        <f>I18</f>
        <v>0</v>
      </c>
      <c r="G48">
        <f>I21</f>
        <v>0</v>
      </c>
      <c r="H48">
        <f>I25</f>
        <v>0</v>
      </c>
      <c r="I48">
        <f>I29</f>
        <v>0</v>
      </c>
      <c r="J48" s="32">
        <f>I36</f>
        <v>0</v>
      </c>
    </row>
    <row r="49" spans="4:21" x14ac:dyDescent="0.2">
      <c r="D49" s="32">
        <f>J2</f>
        <v>0</v>
      </c>
      <c r="E49" s="33">
        <f>J9</f>
        <v>0</v>
      </c>
      <c r="F49">
        <f>J18</f>
        <v>0</v>
      </c>
      <c r="G49">
        <f>J21</f>
        <v>0</v>
      </c>
      <c r="H49">
        <f>J25</f>
        <v>0</v>
      </c>
      <c r="I49">
        <f>J29</f>
        <v>0</v>
      </c>
      <c r="J49" s="32">
        <f>J36</f>
        <v>0</v>
      </c>
    </row>
    <row r="50" spans="4:21" x14ac:dyDescent="0.2">
      <c r="D50" s="10">
        <f>K2</f>
        <v>0</v>
      </c>
      <c r="E50" s="33">
        <f>K9</f>
        <v>0</v>
      </c>
      <c r="F50">
        <f>K18</f>
        <v>0</v>
      </c>
      <c r="G50">
        <f>K21</f>
        <v>0</v>
      </c>
      <c r="H50">
        <f>K25</f>
        <v>0</v>
      </c>
      <c r="I50">
        <f>K29</f>
        <v>0</v>
      </c>
      <c r="J50" s="32">
        <f>K36</f>
        <v>0</v>
      </c>
    </row>
    <row r="62" spans="4:21" x14ac:dyDescent="0.2">
      <c r="N62" s="10"/>
      <c r="O62" s="10"/>
      <c r="P62" s="10"/>
      <c r="Q62" s="10"/>
      <c r="R62" s="10"/>
      <c r="S62" s="10"/>
      <c r="T62" s="10"/>
      <c r="U62" s="10"/>
    </row>
    <row r="63" spans="4:21" x14ac:dyDescent="0.2">
      <c r="N63" s="10" t="s">
        <v>49</v>
      </c>
      <c r="O63" s="10" t="s">
        <v>50</v>
      </c>
      <c r="P63" s="10" t="s">
        <v>51</v>
      </c>
      <c r="Q63" s="10" t="s">
        <v>52</v>
      </c>
      <c r="R63" s="10" t="s">
        <v>53</v>
      </c>
      <c r="S63" s="10" t="s">
        <v>54</v>
      </c>
      <c r="T63" s="10"/>
      <c r="U63" s="10"/>
    </row>
    <row r="64" spans="4:21" x14ac:dyDescent="0.2">
      <c r="L64" s="35" t="s">
        <v>55</v>
      </c>
      <c r="N64" s="36">
        <v>10</v>
      </c>
      <c r="O64" s="36">
        <v>14</v>
      </c>
      <c r="P64" s="36">
        <v>2</v>
      </c>
      <c r="Q64" s="36">
        <v>4</v>
      </c>
      <c r="R64" s="36">
        <v>4</v>
      </c>
      <c r="S64" s="36">
        <v>10</v>
      </c>
    </row>
    <row r="65" spans="1:33" x14ac:dyDescent="0.2">
      <c r="L65" s="35" t="s">
        <v>56</v>
      </c>
      <c r="N65" s="36">
        <f>COUNTA(D69:D76)*10</f>
        <v>40</v>
      </c>
      <c r="O65" s="36">
        <f>COUNTA(D69:D76)*14</f>
        <v>56</v>
      </c>
      <c r="P65" s="36">
        <f>COUNTA(D69:D76)*2</f>
        <v>8</v>
      </c>
      <c r="Q65" s="36">
        <f>COUNTA(D69:D76)*4</f>
        <v>16</v>
      </c>
      <c r="R65" s="36">
        <f>COUNTA(D69:D76)*4</f>
        <v>16</v>
      </c>
      <c r="S65" s="36">
        <f>COUNTA(D69:D76)*10</f>
        <v>40</v>
      </c>
    </row>
    <row r="66" spans="1:33" x14ac:dyDescent="0.2">
      <c r="L66" s="37" t="s">
        <v>57</v>
      </c>
      <c r="N66" s="10">
        <f t="shared" ref="N66:S66" si="6">SUM(E69:E76)</f>
        <v>0</v>
      </c>
      <c r="O66" s="10">
        <f t="shared" si="6"/>
        <v>0</v>
      </c>
      <c r="P66" s="10">
        <f t="shared" si="6"/>
        <v>0</v>
      </c>
      <c r="Q66" s="10">
        <f t="shared" si="6"/>
        <v>0</v>
      </c>
      <c r="R66" s="10">
        <f t="shared" si="6"/>
        <v>0</v>
      </c>
      <c r="S66" s="10">
        <f t="shared" si="6"/>
        <v>0</v>
      </c>
    </row>
    <row r="67" spans="1:33" x14ac:dyDescent="0.2">
      <c r="D67" s="10" t="s">
        <v>58</v>
      </c>
      <c r="L67" s="37" t="s">
        <v>59</v>
      </c>
      <c r="N67" s="10">
        <f>N66/N65</f>
        <v>0</v>
      </c>
      <c r="O67" s="10">
        <f t="shared" ref="O67:S67" si="7">O66/O65</f>
        <v>0</v>
      </c>
      <c r="P67" s="10">
        <f t="shared" si="7"/>
        <v>0</v>
      </c>
      <c r="Q67" s="10">
        <f t="shared" si="7"/>
        <v>0</v>
      </c>
      <c r="R67" s="10">
        <f>R66/R65</f>
        <v>0</v>
      </c>
      <c r="S67" s="10">
        <f t="shared" si="7"/>
        <v>0</v>
      </c>
    </row>
    <row r="68" spans="1:33" x14ac:dyDescent="0.2">
      <c r="E68" s="30" t="s">
        <v>49</v>
      </c>
      <c r="F68" s="31" t="s">
        <v>50</v>
      </c>
      <c r="G68" s="31" t="s">
        <v>51</v>
      </c>
      <c r="H68" s="31" t="s">
        <v>52</v>
      </c>
      <c r="I68" s="31" t="s">
        <v>53</v>
      </c>
      <c r="J68" s="29" t="s">
        <v>54</v>
      </c>
    </row>
    <row r="69" spans="1:33" x14ac:dyDescent="0.2">
      <c r="D69" s="32" t="s">
        <v>3</v>
      </c>
    </row>
    <row r="70" spans="1:33" x14ac:dyDescent="0.2">
      <c r="D70" s="32" t="s">
        <v>4</v>
      </c>
    </row>
    <row r="71" spans="1:33" x14ac:dyDescent="0.2">
      <c r="D71" s="34" t="s">
        <v>60</v>
      </c>
    </row>
    <row r="72" spans="1:33" x14ac:dyDescent="0.2">
      <c r="D72" s="34"/>
    </row>
    <row r="73" spans="1:33" x14ac:dyDescent="0.2">
      <c r="D73" s="34"/>
    </row>
    <row r="74" spans="1:33" x14ac:dyDescent="0.2">
      <c r="D74" s="32"/>
    </row>
    <row r="75" spans="1:33" s="1" customFormat="1" x14ac:dyDescent="0.2">
      <c r="A75" s="38" t="s">
        <v>61</v>
      </c>
      <c r="B75" s="38" t="s">
        <v>61</v>
      </c>
      <c r="C75" s="38" t="s">
        <v>61</v>
      </c>
      <c r="D75" s="38" t="s">
        <v>61</v>
      </c>
      <c r="E75" s="38" t="s">
        <v>61</v>
      </c>
      <c r="F75" s="38" t="s">
        <v>61</v>
      </c>
      <c r="G75" s="38" t="s">
        <v>61</v>
      </c>
      <c r="H75" s="38" t="s">
        <v>61</v>
      </c>
      <c r="I75" s="38" t="s">
        <v>61</v>
      </c>
      <c r="J75" s="38" t="s">
        <v>61</v>
      </c>
      <c r="K75" s="38" t="s">
        <v>61</v>
      </c>
      <c r="L75" s="38" t="s">
        <v>61</v>
      </c>
      <c r="M75" s="38" t="s">
        <v>61</v>
      </c>
      <c r="N75" s="38" t="s">
        <v>61</v>
      </c>
      <c r="O75" s="38" t="s">
        <v>61</v>
      </c>
      <c r="P75" s="38" t="s">
        <v>61</v>
      </c>
      <c r="Q75" s="38" t="s">
        <v>61</v>
      </c>
      <c r="R75" s="38" t="s">
        <v>61</v>
      </c>
      <c r="S75" s="38" t="s">
        <v>61</v>
      </c>
      <c r="T75" s="38" t="s">
        <v>61</v>
      </c>
      <c r="U75" s="38" t="s">
        <v>61</v>
      </c>
      <c r="V75" s="38" t="s">
        <v>61</v>
      </c>
      <c r="W75" s="38" t="s">
        <v>61</v>
      </c>
      <c r="X75" s="38" t="s">
        <v>61</v>
      </c>
      <c r="Y75" s="38" t="s">
        <v>61</v>
      </c>
      <c r="Z75" s="38" t="s">
        <v>61</v>
      </c>
      <c r="AA75" s="38" t="s">
        <v>61</v>
      </c>
      <c r="AB75" s="38" t="s">
        <v>61</v>
      </c>
      <c r="AC75" s="38" t="s">
        <v>61</v>
      </c>
      <c r="AD75" s="38" t="s">
        <v>61</v>
      </c>
      <c r="AE75" s="38" t="s">
        <v>61</v>
      </c>
      <c r="AF75" s="38" t="s">
        <v>61</v>
      </c>
      <c r="AG75" s="38" t="s">
        <v>61</v>
      </c>
    </row>
  </sheetData>
  <conditionalFormatting sqref="E43:E50">
    <cfRule type="cellIs" dxfId="30" priority="44" operator="between">
      <formula>4</formula>
      <formula>7</formula>
    </cfRule>
    <cfRule type="cellIs" dxfId="29" priority="45" operator="between">
      <formula>8</formula>
      <formula>10</formula>
    </cfRule>
    <cfRule type="cellIs" dxfId="28" priority="46" operator="between">
      <formula>0</formula>
      <formula>3</formula>
    </cfRule>
  </conditionalFormatting>
  <conditionalFormatting sqref="E68">
    <cfRule type="cellIs" dxfId="27" priority="14" operator="between">
      <formula>4</formula>
      <formula>7</formula>
    </cfRule>
    <cfRule type="cellIs" dxfId="26" priority="15" operator="between">
      <formula>8</formula>
      <formula>10</formula>
    </cfRule>
    <cfRule type="cellIs" dxfId="25" priority="16" operator="between">
      <formula>0</formula>
      <formula>3</formula>
    </cfRule>
  </conditionalFormatting>
  <conditionalFormatting sqref="E69:J74 E76:J76">
    <cfRule type="containsText" dxfId="24" priority="1" operator="containsText" text="Nee">
      <formula>NOT(ISERROR(SEARCH("Nee",E69)))</formula>
    </cfRule>
  </conditionalFormatting>
  <conditionalFormatting sqref="F43:F50">
    <cfRule type="cellIs" dxfId="23" priority="38" operator="between">
      <formula>5</formula>
      <formula>9</formula>
    </cfRule>
    <cfRule type="cellIs" dxfId="22" priority="39" operator="between">
      <formula>10</formula>
      <formula>14</formula>
    </cfRule>
    <cfRule type="cellIs" dxfId="21" priority="40" operator="between">
      <formula>0</formula>
      <formula>4</formula>
    </cfRule>
  </conditionalFormatting>
  <conditionalFormatting sqref="F68">
    <cfRule type="cellIs" dxfId="20" priority="8" operator="between">
      <formula>5</formula>
      <formula>9</formula>
    </cfRule>
    <cfRule type="cellIs" dxfId="19" priority="9" operator="between">
      <formula>10</formula>
      <formula>14</formula>
    </cfRule>
    <cfRule type="cellIs" dxfId="18" priority="10" operator="between">
      <formula>0</formula>
      <formula>4</formula>
    </cfRule>
  </conditionalFormatting>
  <conditionalFormatting sqref="G43:G50">
    <cfRule type="cellIs" dxfId="17" priority="35" operator="equal">
      <formula>1</formula>
    </cfRule>
    <cfRule type="cellIs" dxfId="16" priority="36" operator="equal">
      <formula>2</formula>
    </cfRule>
    <cfRule type="cellIs" dxfId="15" priority="37" operator="equal">
      <formula>0</formula>
    </cfRule>
  </conditionalFormatting>
  <conditionalFormatting sqref="G68">
    <cfRule type="cellIs" dxfId="14" priority="5" operator="equal">
      <formula>1</formula>
    </cfRule>
    <cfRule type="cellIs" dxfId="13" priority="6" operator="equal">
      <formula>2</formula>
    </cfRule>
    <cfRule type="cellIs" dxfId="12" priority="7" operator="equal">
      <formula>0</formula>
    </cfRule>
  </conditionalFormatting>
  <conditionalFormatting sqref="H43:I50">
    <cfRule type="cellIs" dxfId="11" priority="32" operator="between">
      <formula>2</formula>
      <formula>3</formula>
    </cfRule>
    <cfRule type="cellIs" dxfId="10" priority="33" operator="equal">
      <formula>4</formula>
    </cfRule>
    <cfRule type="cellIs" dxfId="9" priority="34" operator="between">
      <formula>0</formula>
      <formula>1</formula>
    </cfRule>
  </conditionalFormatting>
  <conditionalFormatting sqref="H68:I68">
    <cfRule type="cellIs" dxfId="8" priority="2" operator="between">
      <formula>2</formula>
      <formula>3</formula>
    </cfRule>
    <cfRule type="cellIs" dxfId="7" priority="3" operator="equal">
      <formula>4</formula>
    </cfRule>
    <cfRule type="cellIs" dxfId="6" priority="4" operator="between">
      <formula>0</formula>
      <formula>1</formula>
    </cfRule>
  </conditionalFormatting>
  <conditionalFormatting sqref="J43:J50">
    <cfRule type="cellIs" dxfId="5" priority="41" operator="between">
      <formula>4</formula>
      <formula>7</formula>
    </cfRule>
    <cfRule type="cellIs" dxfId="4" priority="42" operator="between">
      <formula>8</formula>
      <formula>10</formula>
    </cfRule>
    <cfRule type="cellIs" dxfId="3" priority="43" operator="between">
      <formula>0</formula>
      <formula>3</formula>
    </cfRule>
  </conditionalFormatting>
  <conditionalFormatting sqref="J68">
    <cfRule type="cellIs" dxfId="2" priority="11" operator="between">
      <formula>4</formula>
      <formula>7</formula>
    </cfRule>
    <cfRule type="cellIs" dxfId="1" priority="12" operator="between">
      <formula>8</formula>
      <formula>10</formula>
    </cfRule>
    <cfRule type="cellIs" dxfId="0" priority="13" operator="between">
      <formula>0</formula>
      <formula>3</formula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7F1EA1467F4459527C9D66E409303" ma:contentTypeVersion="15" ma:contentTypeDescription="Een nieuw document maken." ma:contentTypeScope="" ma:versionID="fbd202590f39e082d67fb2004e24371f">
  <xsd:schema xmlns:xsd="http://www.w3.org/2001/XMLSchema" xmlns:xs="http://www.w3.org/2001/XMLSchema" xmlns:p="http://schemas.microsoft.com/office/2006/metadata/properties" xmlns:ns2="a3991a8b-7f75-47d3-9f9f-5db6ceaf8c7c" xmlns:ns3="212fc4c8-e814-4ebc-a5cb-d11da164ef6b" targetNamespace="http://schemas.microsoft.com/office/2006/metadata/properties" ma:root="true" ma:fieldsID="b10e397759b8f3dda888d850703c0378" ns2:_="" ns3:_="">
    <xsd:import namespace="a3991a8b-7f75-47d3-9f9f-5db6ceaf8c7c"/>
    <xsd:import namespace="212fc4c8-e814-4ebc-a5cb-d11da164ef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T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91a8b-7f75-47d3-9f9f-5db6ceaf8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3ee52b21-719d-4132-a27b-3a54c84daa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Team" ma:index="22" nillable="true" ma:displayName="Team" ma:decimals="0" ma:description="Team dat waardebepaling doet voor dit onderwerp" ma:format="Dropdown" ma:internalName="Team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c4c8-e814-4ebc-a5cb-d11da164ef6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0013905-a0c3-43a9-a294-245ee40765eb}" ma:internalName="TaxCatchAll" ma:showField="CatchAllData" ma:web="212fc4c8-e814-4ebc-a5cb-d11da164ef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F0B54-B9C5-48F7-B9FB-320DB4FEF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602A3-A359-4404-A152-1A03806BB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91a8b-7f75-47d3-9f9f-5db6ceaf8c7c"/>
    <ds:schemaRef ds:uri="212fc4c8-e814-4ebc-a5cb-d11da164e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DA44576</dc:creator>
  <cp:keywords/>
  <dc:description/>
  <cp:lastModifiedBy>Dennis Japink</cp:lastModifiedBy>
  <cp:revision/>
  <dcterms:created xsi:type="dcterms:W3CDTF">2024-04-17T11:41:51Z</dcterms:created>
  <dcterms:modified xsi:type="dcterms:W3CDTF">2024-04-17T20:19:07Z</dcterms:modified>
  <cp:category/>
  <cp:contentStatus/>
</cp:coreProperties>
</file>